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6"/>
  <workbookPr/>
  <mc:AlternateContent xmlns:mc="http://schemas.openxmlformats.org/markup-compatibility/2006">
    <mc:Choice Requires="x15">
      <x15ac:absPath xmlns:x15ac="http://schemas.microsoft.com/office/spreadsheetml/2010/11/ac" url="C:\Users\M1090650\Desktop\2024\VOETUR\"/>
    </mc:Choice>
  </mc:AlternateContent>
  <xr:revisionPtr revIDLastSave="0" documentId="11_66897A7B3E68A84175465AA3496DF7BF92CC3B59" xr6:coauthVersionLast="47" xr6:coauthVersionMax="47" xr10:uidLastSave="{00000000-0000-0000-0000-000000000000}"/>
  <bookViews>
    <workbookView xWindow="0" yWindow="0" windowWidth="7470" windowHeight="0" xr2:uid="{00000000-000D-0000-FFFF-FFFF00000000}"/>
  </bookViews>
  <sheets>
    <sheet name="Contratos vigentes SCC" sheetId="1" r:id="rId1"/>
  </sheets>
  <definedNames>
    <definedName name="_xlnm._FilterDatabase" localSheetId="0" hidden="1">'Contratos vigentes SCC'!$A$2:$N$19</definedName>
    <definedName name="_xlnm.Print_Area" localSheetId="0">'Contratos vigentes SCC'!$A$1:$N$19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10" i="1"/>
  <c r="M11" i="1"/>
  <c r="M12" i="1"/>
  <c r="M13" i="1"/>
  <c r="M14" i="1"/>
  <c r="M15" i="1"/>
  <c r="M16" i="1"/>
  <c r="M17" i="1"/>
  <c r="M18" i="1"/>
  <c r="M19" i="1"/>
  <c r="M20" i="1"/>
  <c r="M21" i="1"/>
  <c r="L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SEGOV</author>
  </authors>
  <commentList>
    <comment ref="L20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SEGOV:</t>
        </r>
        <r>
          <rPr>
            <sz val="9"/>
            <color indexed="81"/>
            <rFont val="Segoe UI"/>
            <family val="2"/>
          </rPr>
          <t xml:space="preserve">
Valor contratado originalmente. As alterações contratações não passam pela DLA. São feitas diretamente entre gestor e SEPLAG.</t>
        </r>
      </text>
    </comment>
    <comment ref="M20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SEGOV:</t>
        </r>
        <r>
          <rPr>
            <sz val="9"/>
            <color indexed="81"/>
            <rFont val="Segoe UI"/>
            <family val="2"/>
          </rPr>
          <t xml:space="preserve">
Valor contratado originalmente. As alterações não passam pela DLA. São feita pelo gestor e SEPLAG.</t>
        </r>
      </text>
    </comment>
  </commentList>
</comments>
</file>

<file path=xl/sharedStrings.xml><?xml version="1.0" encoding="utf-8"?>
<sst xmlns="http://schemas.openxmlformats.org/spreadsheetml/2006/main" count="135" uniqueCount="117">
  <si>
    <t>Item</t>
  </si>
  <si>
    <t>Contratada</t>
  </si>
  <si>
    <t>Processo</t>
  </si>
  <si>
    <t>Processo SEI</t>
  </si>
  <si>
    <t>Objeto (síntese)</t>
  </si>
  <si>
    <t>COMPANHIA DE TECNOLOGIA DA INFORMACAO DO ESTADO DE MINAS GERAIS-PRODEMGE</t>
  </si>
  <si>
    <t>OI MOVEL S/A ''EM RECUPERACAO JUDICIAL</t>
  </si>
  <si>
    <t>1500.01.0019653/2020-08</t>
  </si>
  <si>
    <t>Contrato</t>
  </si>
  <si>
    <t xml:space="preserve"> Vigência atual</t>
  </si>
  <si>
    <t>Término Vigência</t>
  </si>
  <si>
    <t>Gestor</t>
  </si>
  <si>
    <t>Fiscal</t>
  </si>
  <si>
    <t>METODO TELECOMUNICACOES E COMERCIO LTDA</t>
  </si>
  <si>
    <t xml:space="preserve">Valor Mensal Estimado </t>
  </si>
  <si>
    <t>Valor Total Contratado Atual (última vigência)</t>
  </si>
  <si>
    <t>Recadastramento do contrato 9261545, devido a alteração da razão social e CNPJ da Contratada.</t>
  </si>
  <si>
    <t>1490.01.0002703/2022-68</t>
  </si>
  <si>
    <t>1491031 000013/2022</t>
  </si>
  <si>
    <t>Serviços de Integração à Rede IP Multisserviços, Gestão de Contratos da Rede IP Multisserviços e Conexão de Alta Disponibilidade à Internet, visando atender a demanda do Escritório em Brasília.</t>
  </si>
  <si>
    <t>1491031 000014/2022</t>
  </si>
  <si>
    <t>1491031 000011/2022</t>
  </si>
  <si>
    <t>PARK CORP ESTACIONAMENTOS LTDA</t>
  </si>
  <si>
    <t>1490.01.0003621/2022-17</t>
  </si>
  <si>
    <t>Prestação de serviços de locação de 4 (quatro) vagas de garagem para veículos oficiais do Escritório de Representação da Secretaria de Estado de Governo de Minas Gerais em Brasília.</t>
  </si>
  <si>
    <t>CAR WASH SERVICOS DE HIGIENIZACAO LTDA</t>
  </si>
  <si>
    <t>1491031 000015/2022</t>
  </si>
  <si>
    <t>1490.01.0002027/2022-84</t>
  </si>
  <si>
    <t>Prestação de serviços de lavagem da frota de veículos do Escritório de Representação da Secretaria de Estado de Governo em Brasília.</t>
  </si>
  <si>
    <t>1490.01.0000283/2023-27</t>
  </si>
  <si>
    <t>1491031 000004/2023</t>
  </si>
  <si>
    <t>1501561 000006/2023</t>
  </si>
  <si>
    <t>5140.01.0000433/2023-22</t>
  </si>
  <si>
    <t xml:space="preserve">1501561 000010/2023
</t>
  </si>
  <si>
    <t>5140.01.0001758/2023-40</t>
  </si>
  <si>
    <t>Produção de solução e manutenção business intelligence</t>
  </si>
  <si>
    <t>Titular: Marina Coimbra Ferreira Batista - MASP. 753.036-3; Suplente: Cássia Moreira Freitas - MASP: 752.947-2.</t>
  </si>
  <si>
    <t>Titular: Amanda Domina Silva Fagundes, MASP. 1.504.949-7; Suplente: Carlos Eduardo Morais Passos/MASP: 1.690.063-3</t>
  </si>
  <si>
    <t xml:space="preserve">Hospedagem do SIGCON Entrada em Ambiente Dedicado </t>
  </si>
  <si>
    <t>9382767 (COMPARTILHADO SEPLAG E SCC)</t>
  </si>
  <si>
    <t>1570.01.0000155/2023-77</t>
  </si>
  <si>
    <t>DATEN TECNOLOGIA LTDA</t>
  </si>
  <si>
    <t>21/102023</t>
  </si>
  <si>
    <t>1721005 000001/2023</t>
  </si>
  <si>
    <t xml:space="preserve">Titular: Stella Mara Ferreira de Oliveira Zanetti, MASP: 1.564.591-4 ; Suplente:  Rebeca Sâmela Mendes Terrinha, MASP: 1.565.245-6 </t>
  </si>
  <si>
    <t xml:space="preserve">Titular: Matheus Matoso de Souza, MASP: 1.564.632-6; Suplente:  Nathalia Silva e Braga, MASP: 1.566.379-2
</t>
  </si>
  <si>
    <t>Aquisição de  Notebooks, conforme especificações e quantitativos estabelecidos no Edital do Pregão para Registro de Preços nº 275/2022</t>
  </si>
  <si>
    <t xml:space="preserve">MULTILASER INDUSTRIAL S.A.
</t>
  </si>
  <si>
    <t>Aquisição de computadores, conforme especificações e quantitativos estabelecidos no Edital do Pregão para Registro de Preços nº 275/2022.</t>
  </si>
  <si>
    <t>AGÊNCIA DE INTEGRAÇÃO EMPRESA ESCOLA LTDA</t>
  </si>
  <si>
    <t>1491031 000001/2022</t>
  </si>
  <si>
    <t>1490.01.0000882/2022-56</t>
  </si>
  <si>
    <t>Prestação de serviços de agente de integração de estágio.</t>
  </si>
  <si>
    <t>Titular:  Luiz Alberto Martins Gazeta - MASP: 381658-4; Suplente: Silvana Maria da Silva - MASP: 350383-6</t>
  </si>
  <si>
    <t>Titular: Eudo Gilberto Fernandes Ferreira -  MASP: 1090650-1; Suplente: Erick Hering Fonseca - MASP: 1215460-5</t>
  </si>
  <si>
    <t>9337773 (COMPARTILHADO SEGOV E SCC)</t>
  </si>
  <si>
    <t>TICKET GESTÃO EM MANUTENÇÃO EZC S.A</t>
  </si>
  <si>
    <t>1491031 000023/2021</t>
  </si>
  <si>
    <t>1490.01.0002426/2019-87</t>
  </si>
  <si>
    <t>Recadastramento do Processo 1491031 16/2019:Prestação de servço de gerenciamento da manutenção preventiva e corretiva da frota de veículos da SECRETARIA DE ESTADO DE GOVERNO,</t>
  </si>
  <si>
    <t>Titular: Jurandir Gonçalves de Sales - Matric. 21151-0; Suplente: Kelson Hélio Costa Dutra - MASP: 381427-4</t>
  </si>
  <si>
    <t>MGS MINAS GERAIS ADMINISTRACAO E SERVICOS S/A</t>
  </si>
  <si>
    <t>1501561 000016/2021</t>
  </si>
  <si>
    <t>Prestação de serviços terceirizados que ocorrerá por preenchimento de postos de serviços do seguimento de limpeza, asseio e conservação, controle de entrada e saída de bens e pessoas, apoio administrativo, operacional e técnico, visando a atender a continuidade do fluxo dos trabalhos executados no âmbito das atividades meio dos ÓRGÃOS E ENTIDADES ANUENTES do Estado de Minas Gerais</t>
  </si>
  <si>
    <t>9287509 (CONTRATO CORPORATIVO SEPLAG)</t>
  </si>
  <si>
    <t>1490.01.0004195/2021-42 e 1570.01.0000002/2023-37</t>
  </si>
  <si>
    <t xml:space="preserve">PRIME CONSULTORIA E ASSESSORIA EMPRESARIAL LTDA
</t>
  </si>
  <si>
    <t>1491031 000012/2022</t>
  </si>
  <si>
    <t>1490.01.0004817/2022-26</t>
  </si>
  <si>
    <t>Serviços de gerenciamento do abastecimento de veículos e equipamentos, por meio de sistema informatizado e integrado, com utilização de cartão ou TAG (RFID) e disponibilização de rede credenciada de postos de combustíveis</t>
  </si>
  <si>
    <t>Titular: Eudo Gilberto Fernandes Ferreira -  MASP: 1090650-1; Suplente: Jurandir Gonçalves de Sales - Matric. 21151-0</t>
  </si>
  <si>
    <t xml:space="preserve">  Titular: Erick Hering Fonseca - MASP: 1215460-5; Suplente: Kelson Hélio Costa Dutra - MASP: 381427-4</t>
  </si>
  <si>
    <t>9301339 (COMPARTILHADO SEGOV E SCC)</t>
  </si>
  <si>
    <t>9344118 (COMPARTILHADO SEGOV E SCC)</t>
  </si>
  <si>
    <t xml:space="preserve"> Prestação de serviços de manutenção, na modalidade programada, e sustentação do Sistema de Gestão de Convênios, Portarias e Contratos Módulo de Entrada - SIGCON Entrada.</t>
  </si>
  <si>
    <t>Titular: Marina Coimbra Ferreira Batista/MASP: 753.036-3; Suplente: Cássia Moreira Freitas/MASP: 752.947-2.</t>
  </si>
  <si>
    <t xml:space="preserve"> Titular: Amanda Domina Silva Fagundes/MASP: 1.504.949-7;
Suplente: Carlos Eduardo Morais Passos/MASP: 1.690.063-3.</t>
  </si>
  <si>
    <t>1721005 000002/2023</t>
  </si>
  <si>
    <t xml:space="preserve"> 5140.01.0004211/2023-60</t>
  </si>
  <si>
    <t>1721005 000003/2023</t>
  </si>
  <si>
    <t>5140.01.0003786/2023-89</t>
  </si>
  <si>
    <t>Prestação de serviços de Acesso a Solução de Business Intelligence.</t>
  </si>
  <si>
    <t>Titular: Marina Augusta Caldeira Fidelis Mappa - MASP: 1567141-5; Suplente: Patrícia Amaral Rangel Drumond - MASP: 387014-4.</t>
  </si>
  <si>
    <t>Início Vigência</t>
  </si>
  <si>
    <t>Observação</t>
  </si>
  <si>
    <t>Analista Responsável</t>
  </si>
  <si>
    <t>Titular: Marina Coimbra Ferreira Batista -  MASP. 753.036; Suplente: Cássia Moreira Freitas, MASP: 752.947-2</t>
  </si>
  <si>
    <t>Titular: Caroline Mangueira Wolff Marra – MASP: 1577405-2; Suplente: Elizabeth Ferreira Lima – MASP: 346.719-8.</t>
  </si>
  <si>
    <t>Titular: Lorraynne Gomes Rodrigues – MASP: 1576473-1; suplente: Dayanne Rafaelle do Nascimento Lima – MASP: 1.497.890-2.</t>
  </si>
  <si>
    <t xml:space="preserve">Titular: Caroline Mangueira Wolff Marra – MASP: 1577405-2; Suplente: Erick Hering Fonseca, MASP: 1215460-5 </t>
  </si>
  <si>
    <t>Titular: Lorraynne Gomes Rodrigues – MASP: 1576473-1; suplente:Jurandir Gonçalves de Sales, Matrícula: 211510</t>
  </si>
  <si>
    <t>Prestação de serviços de locação de central telefônica, ramais virtuais e telefones IP's para atender a Superintendência em Brasília.</t>
  </si>
  <si>
    <t xml:space="preserve">9402440 
</t>
  </si>
  <si>
    <t>Contratação de serviço Telefônico Fixo Comutado (STFC), na modalidade Local, tráfego local em chamadas fixo para fixo e fixo para móvel.</t>
  </si>
  <si>
    <t>1721005 000007/2023</t>
  </si>
  <si>
    <t>OI S.A. - EM RECUPERACAO JUDICIAL</t>
  </si>
  <si>
    <t>Ttular: Dayanne Rafaelle do Nascimento Lima - MASP: 1565410-6;
Suplente Elizabeth Ferreira Lima- MASP 346719-8</t>
  </si>
  <si>
    <t xml:space="preserve">1490.01.0010964/2023-21
</t>
  </si>
  <si>
    <t>VOETUR TURISMO E REPRESENTACOES LTDA</t>
  </si>
  <si>
    <t>Constitui objeto do presente contrato a contratação de empresa especializada para a prestação de serviços de agenciamento de viagens, por meio de ferramenta online de autoagendamento (selfbooking), disponibilizado pela Contratada,</t>
  </si>
  <si>
    <t>1721005 000006/2023</t>
  </si>
  <si>
    <t>Titular: Stella Mara Ferreira de Oliveira Zanetti, MASP 1.564.591-4; Suplente: Rebeca Sâmela Mendes Terrinha, MASP 1.578.840-7.</t>
  </si>
  <si>
    <t>Titular: Juliana Monteiro Goulart Francisco, MASP 1.131.147-9; Suplente: Nathália Silva e Braga, MASP 1.566.379-2.</t>
  </si>
  <si>
    <t>1490.01.0010329/2023-94</t>
  </si>
  <si>
    <t>Contratação de serviço Telefônico Fixo Comutado (STFC), na modalidade Longa Distância Internacional, fixo para fixo e fixo para móvel, que serão prestados nas condições estabelecidas no Termo de Referência, anexo do Edital.</t>
  </si>
  <si>
    <t>TIM S A</t>
  </si>
  <si>
    <t>Titular: Dayanne Rafaelle do Nascimento Lima- MASP: 1565410-6; Suplente Elizabeth Ferreira Lima- MASP 346719-8</t>
  </si>
  <si>
    <t xml:space="preserve"> 1490.01.0009183/2023-93</t>
  </si>
  <si>
    <t>04/012024</t>
  </si>
  <si>
    <t>1721005 000001/2024</t>
  </si>
  <si>
    <t>Titular: Caroline Mangueira Wolff Marra MASP 1577405-2;
Suplente: Lorraynne Gomes Rodrigues MASP 1576473-1</t>
  </si>
  <si>
    <t xml:space="preserve">Titulae: Amanda Domina Silva Fagundes, MASP. 1.504.949-7; Suplente: Natália Moret Barreto, MASP: 1.489.754-0 
 </t>
  </si>
  <si>
    <t>Titular: Marcelo Guilherme de Aro Ferreira  - Masp: 1.564.604-5; Suplente: Firmino Geraldo de Oliveira Júnior  - Masp: 1.564.630-0</t>
  </si>
  <si>
    <t>Titular: Sebastião Flávio de Paula  - Masp: 1.539.269-9; Suplente:Cássia Moreira Freitas - Masp: 752.947-2</t>
  </si>
  <si>
    <t>Será prorrogado. Enviado para análie da Assessoria Jurídica da SCC em 26/06/2024.</t>
  </si>
  <si>
    <t>Karoline</t>
  </si>
  <si>
    <t xml:space="preserve"> CONTRATOS VIGENTES EM 27/06/2024 - SECRETARIA DE ESTADO DE CASA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</si>
</sst>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R$&quot;\ #,##0.00"/>
    <numFmt numFmtId="165" formatCode="d\/m\/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7"/>
      <color rgb="FF333333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1" xfId="5" applyNumberFormat="1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164" fontId="7" fillId="2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165" fontId="3" fillId="3" borderId="1" xfId="0" applyNumberFormat="1" applyFont="1" applyFill="1" applyBorder="1" applyAlignment="1">
      <alignment horizontal="center" vertical="center" wrapText="1"/>
    </xf>
    <xf numFmtId="164" fontId="7" fillId="2" borderId="1" xfId="3" applyNumberFormat="1" applyFont="1" applyFill="1" applyBorder="1" applyAlignment="1">
      <alignment horizontal="center" vertical="center"/>
    </xf>
    <xf numFmtId="4" fontId="8" fillId="0" borderId="0" xfId="0" applyNumberFormat="1" applyFont="1"/>
    <xf numFmtId="43" fontId="7" fillId="2" borderId="1" xfId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43" fontId="12" fillId="5" borderId="1" xfId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164" fontId="14" fillId="6" borderId="1" xfId="1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</cellXfs>
  <cellStyles count="6">
    <cellStyle name="Comma" xfId="1" builtinId="3"/>
    <cellStyle name="Normal" xfId="0" builtinId="0"/>
    <cellStyle name="Normal 2" xfId="4" xr:uid="{00000000-0005-0000-0000-000001000000}"/>
    <cellStyle name="Normal 3" xfId="2" xr:uid="{00000000-0005-0000-0000-000002000000}"/>
    <cellStyle name="Vírgula 2" xfId="3" xr:uid="{00000000-0005-0000-0000-000004000000}"/>
    <cellStyle name="Vírgula 3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"/>
  <sheetViews>
    <sheetView showGridLines="0" tabSelected="1" zoomScaleNormal="100" workbookViewId="0">
      <selection activeCell="J25" sqref="J25"/>
    </sheetView>
  </sheetViews>
  <sheetFormatPr defaultRowHeight="15" x14ac:dyDescent="0.2"/>
  <cols>
    <col min="1" max="1" width="4.83984375" style="3" customWidth="1"/>
    <col min="2" max="2" width="25.2890625" style="3" customWidth="1"/>
    <col min="3" max="3" width="16.94921875" style="6" customWidth="1"/>
    <col min="4" max="4" width="16.54296875" style="4" customWidth="1"/>
    <col min="5" max="5" width="22.1953125" style="4" customWidth="1"/>
    <col min="6" max="6" width="32.95703125" style="3" customWidth="1"/>
    <col min="7" max="7" width="10.35546875" style="3" customWidth="1"/>
    <col min="8" max="8" width="10.22265625" style="1" customWidth="1"/>
    <col min="9" max="9" width="9.953125" style="5" customWidth="1"/>
    <col min="10" max="10" width="32.41796875" style="1" customWidth="1"/>
    <col min="11" max="11" width="27.3046875" style="1" customWidth="1"/>
    <col min="12" max="12" width="15.19921875" style="2" customWidth="1"/>
    <col min="13" max="13" width="13.5859375" style="2" customWidth="1"/>
    <col min="14" max="14" width="29.45703125" style="2" customWidth="1"/>
    <col min="15" max="15" width="13.85546875" customWidth="1"/>
  </cols>
  <sheetData>
    <row r="1" spans="1:15" x14ac:dyDescent="0.2">
      <c r="A1" s="41" t="s">
        <v>116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3"/>
    </row>
    <row r="2" spans="1:15" ht="57" customHeight="1" x14ac:dyDescent="0.2">
      <c r="A2" s="35" t="s">
        <v>0</v>
      </c>
      <c r="B2" s="35" t="s">
        <v>1</v>
      </c>
      <c r="C2" s="35" t="s">
        <v>8</v>
      </c>
      <c r="D2" s="35" t="s">
        <v>2</v>
      </c>
      <c r="E2" s="35" t="s">
        <v>3</v>
      </c>
      <c r="F2" s="35" t="s">
        <v>4</v>
      </c>
      <c r="G2" s="36" t="s">
        <v>83</v>
      </c>
      <c r="H2" s="37" t="s">
        <v>9</v>
      </c>
      <c r="I2" s="37" t="s">
        <v>10</v>
      </c>
      <c r="J2" s="37" t="s">
        <v>11</v>
      </c>
      <c r="K2" s="37" t="s">
        <v>12</v>
      </c>
      <c r="L2" s="38" t="s">
        <v>15</v>
      </c>
      <c r="M2" s="38" t="s">
        <v>14</v>
      </c>
      <c r="N2" s="38" t="s">
        <v>84</v>
      </c>
      <c r="O2" s="38" t="s">
        <v>85</v>
      </c>
    </row>
    <row r="3" spans="1:15" s="16" customFormat="1" ht="60.75" customHeight="1" x14ac:dyDescent="0.2">
      <c r="A3" s="39">
        <v>1</v>
      </c>
      <c r="B3" s="10" t="s">
        <v>5</v>
      </c>
      <c r="C3" s="7">
        <v>9344180</v>
      </c>
      <c r="D3" s="18" t="s">
        <v>18</v>
      </c>
      <c r="E3" s="18" t="s">
        <v>17</v>
      </c>
      <c r="F3" s="33" t="s">
        <v>19</v>
      </c>
      <c r="G3" s="11">
        <v>44763</v>
      </c>
      <c r="H3" s="11">
        <v>45128</v>
      </c>
      <c r="I3" s="11">
        <v>45493</v>
      </c>
      <c r="J3" s="11" t="s">
        <v>87</v>
      </c>
      <c r="K3" s="11" t="s">
        <v>88</v>
      </c>
      <c r="L3" s="21">
        <v>15180</v>
      </c>
      <c r="M3" s="21">
        <f>L3/12</f>
        <v>1265</v>
      </c>
      <c r="N3" s="14" t="s">
        <v>114</v>
      </c>
      <c r="O3" s="15" t="s">
        <v>115</v>
      </c>
    </row>
    <row r="4" spans="1:15" s="16" customFormat="1" ht="73.5" customHeight="1" x14ac:dyDescent="0.2">
      <c r="A4" s="39">
        <v>2</v>
      </c>
      <c r="B4" s="10" t="s">
        <v>66</v>
      </c>
      <c r="C4" s="17" t="s">
        <v>73</v>
      </c>
      <c r="D4" s="18" t="s">
        <v>67</v>
      </c>
      <c r="E4" s="7" t="s">
        <v>68</v>
      </c>
      <c r="F4" s="33" t="s">
        <v>69</v>
      </c>
      <c r="G4" s="11">
        <v>44764</v>
      </c>
      <c r="H4" s="11">
        <v>44764</v>
      </c>
      <c r="I4" s="11">
        <v>45494</v>
      </c>
      <c r="J4" s="11" t="s">
        <v>70</v>
      </c>
      <c r="K4" s="11" t="s">
        <v>71</v>
      </c>
      <c r="L4" s="13">
        <v>6237</v>
      </c>
      <c r="M4" s="13">
        <f>L4/10</f>
        <v>623.70000000000005</v>
      </c>
      <c r="N4" s="14"/>
      <c r="O4" s="7"/>
    </row>
    <row r="5" spans="1:15" s="16" customFormat="1" ht="62.25" customHeight="1" x14ac:dyDescent="0.2">
      <c r="A5" s="39">
        <v>3</v>
      </c>
      <c r="B5" s="10" t="s">
        <v>56</v>
      </c>
      <c r="C5" s="18" t="s">
        <v>72</v>
      </c>
      <c r="D5" s="7" t="s">
        <v>57</v>
      </c>
      <c r="E5" s="7" t="s">
        <v>58</v>
      </c>
      <c r="F5" s="33" t="s">
        <v>59</v>
      </c>
      <c r="G5" s="11">
        <v>43666</v>
      </c>
      <c r="H5" s="12">
        <v>45129</v>
      </c>
      <c r="I5" s="12">
        <v>45494</v>
      </c>
      <c r="J5" s="11" t="s">
        <v>54</v>
      </c>
      <c r="K5" s="11" t="s">
        <v>60</v>
      </c>
      <c r="L5" s="13">
        <v>6000</v>
      </c>
      <c r="M5" s="13">
        <f>L5/10</f>
        <v>600</v>
      </c>
      <c r="N5" s="14"/>
      <c r="O5" s="7"/>
    </row>
    <row r="6" spans="1:15" s="16" customFormat="1" ht="64.5" customHeight="1" x14ac:dyDescent="0.2">
      <c r="A6" s="39">
        <v>4</v>
      </c>
      <c r="B6" s="10" t="s">
        <v>22</v>
      </c>
      <c r="C6" s="9">
        <v>9344152</v>
      </c>
      <c r="D6" s="18" t="s">
        <v>21</v>
      </c>
      <c r="E6" s="7" t="s">
        <v>23</v>
      </c>
      <c r="F6" s="33" t="s">
        <v>24</v>
      </c>
      <c r="G6" s="11">
        <v>44835</v>
      </c>
      <c r="H6" s="12">
        <v>45200</v>
      </c>
      <c r="I6" s="12">
        <v>45565</v>
      </c>
      <c r="J6" s="11" t="s">
        <v>87</v>
      </c>
      <c r="K6" s="11" t="s">
        <v>88</v>
      </c>
      <c r="L6" s="13">
        <v>14974.91</v>
      </c>
      <c r="M6" s="13">
        <f>L6/12</f>
        <v>1247.9091666666666</v>
      </c>
      <c r="N6" s="14"/>
      <c r="O6" s="15"/>
    </row>
    <row r="7" spans="1:15" s="16" customFormat="1" ht="30" x14ac:dyDescent="0.2">
      <c r="A7" s="39">
        <v>5</v>
      </c>
      <c r="B7" s="10" t="s">
        <v>25</v>
      </c>
      <c r="C7" s="9">
        <v>9346066</v>
      </c>
      <c r="D7" s="18" t="s">
        <v>26</v>
      </c>
      <c r="E7" s="7" t="s">
        <v>27</v>
      </c>
      <c r="F7" s="33" t="s">
        <v>28</v>
      </c>
      <c r="G7" s="11">
        <v>44849</v>
      </c>
      <c r="H7" s="12">
        <v>45214</v>
      </c>
      <c r="I7" s="12">
        <v>45579</v>
      </c>
      <c r="J7" s="11" t="s">
        <v>89</v>
      </c>
      <c r="K7" s="11" t="s">
        <v>90</v>
      </c>
      <c r="L7" s="13">
        <v>3765.9</v>
      </c>
      <c r="M7" s="13">
        <f t="shared" ref="M7" si="0">L7/12</f>
        <v>313.82499999999999</v>
      </c>
      <c r="N7" s="14"/>
      <c r="O7" s="15"/>
    </row>
    <row r="8" spans="1:15" s="16" customFormat="1" ht="39" x14ac:dyDescent="0.2">
      <c r="A8" s="39">
        <v>6</v>
      </c>
      <c r="B8" s="34" t="s">
        <v>41</v>
      </c>
      <c r="C8" s="7">
        <v>9396504</v>
      </c>
      <c r="D8" s="7" t="s">
        <v>43</v>
      </c>
      <c r="E8" s="7" t="s">
        <v>40</v>
      </c>
      <c r="F8" s="33" t="s">
        <v>48</v>
      </c>
      <c r="G8" s="11">
        <v>45220</v>
      </c>
      <c r="H8" s="7" t="s">
        <v>42</v>
      </c>
      <c r="I8" s="12">
        <v>45585</v>
      </c>
      <c r="J8" s="18" t="s">
        <v>44</v>
      </c>
      <c r="K8" s="18" t="s">
        <v>45</v>
      </c>
      <c r="L8" s="19">
        <v>200496</v>
      </c>
      <c r="M8" s="23"/>
      <c r="N8" s="22"/>
      <c r="O8" s="15"/>
    </row>
    <row r="9" spans="1:15" s="16" customFormat="1" ht="39" x14ac:dyDescent="0.2">
      <c r="A9" s="39">
        <v>7</v>
      </c>
      <c r="B9" s="10" t="s">
        <v>47</v>
      </c>
      <c r="C9" s="7">
        <v>9396506</v>
      </c>
      <c r="D9" s="7" t="s">
        <v>43</v>
      </c>
      <c r="E9" s="7" t="s">
        <v>40</v>
      </c>
      <c r="F9" s="33" t="s">
        <v>46</v>
      </c>
      <c r="G9" s="11">
        <v>45220</v>
      </c>
      <c r="H9" s="7" t="s">
        <v>42</v>
      </c>
      <c r="I9" s="12">
        <v>45585</v>
      </c>
      <c r="J9" s="18" t="s">
        <v>44</v>
      </c>
      <c r="K9" s="18" t="s">
        <v>45</v>
      </c>
      <c r="L9" s="23">
        <v>55930</v>
      </c>
      <c r="M9" s="23"/>
      <c r="N9" s="22"/>
      <c r="O9" s="15"/>
    </row>
    <row r="10" spans="1:15" s="16" customFormat="1" ht="64.5" customHeight="1" x14ac:dyDescent="0.2">
      <c r="A10" s="39">
        <v>8</v>
      </c>
      <c r="B10" s="10" t="s">
        <v>5</v>
      </c>
      <c r="C10" s="7">
        <v>9400374</v>
      </c>
      <c r="D10" s="7" t="s">
        <v>77</v>
      </c>
      <c r="E10" s="7" t="s">
        <v>78</v>
      </c>
      <c r="F10" s="33" t="s">
        <v>74</v>
      </c>
      <c r="G10" s="11">
        <v>45256</v>
      </c>
      <c r="H10" s="12">
        <v>45256</v>
      </c>
      <c r="I10" s="12">
        <v>45621</v>
      </c>
      <c r="J10" s="18" t="s">
        <v>75</v>
      </c>
      <c r="K10" s="18" t="s">
        <v>76</v>
      </c>
      <c r="L10" s="23">
        <v>454240</v>
      </c>
      <c r="M10" s="23">
        <f t="shared" ref="M10:M15" si="1">L10/12</f>
        <v>37853.333333333336</v>
      </c>
      <c r="N10" s="22"/>
      <c r="O10" s="15"/>
    </row>
    <row r="11" spans="1:15" s="16" customFormat="1" ht="39" x14ac:dyDescent="0.2">
      <c r="A11" s="39">
        <v>9</v>
      </c>
      <c r="B11" s="10" t="s">
        <v>5</v>
      </c>
      <c r="C11" s="7">
        <v>9401952</v>
      </c>
      <c r="D11" s="7" t="s">
        <v>79</v>
      </c>
      <c r="E11" s="7" t="s">
        <v>80</v>
      </c>
      <c r="F11" s="33" t="s">
        <v>81</v>
      </c>
      <c r="G11" s="11">
        <v>45262</v>
      </c>
      <c r="H11" s="12">
        <v>45262</v>
      </c>
      <c r="I11" s="12">
        <v>45627</v>
      </c>
      <c r="J11" s="18" t="s">
        <v>75</v>
      </c>
      <c r="K11" s="18" t="s">
        <v>76</v>
      </c>
      <c r="L11" s="23">
        <v>7152</v>
      </c>
      <c r="M11" s="23">
        <f t="shared" si="1"/>
        <v>596</v>
      </c>
      <c r="N11" s="22"/>
      <c r="O11" s="15"/>
    </row>
    <row r="12" spans="1:15" s="16" customFormat="1" ht="39" x14ac:dyDescent="0.2">
      <c r="A12" s="39">
        <v>10</v>
      </c>
      <c r="B12" s="10" t="s">
        <v>95</v>
      </c>
      <c r="C12" s="18" t="s">
        <v>92</v>
      </c>
      <c r="D12" s="31" t="s">
        <v>94</v>
      </c>
      <c r="E12" s="18" t="s">
        <v>97</v>
      </c>
      <c r="F12" s="33" t="s">
        <v>93</v>
      </c>
      <c r="G12" s="11">
        <v>45268</v>
      </c>
      <c r="H12" s="12">
        <v>45268</v>
      </c>
      <c r="I12" s="12">
        <v>45633</v>
      </c>
      <c r="J12" s="18" t="s">
        <v>110</v>
      </c>
      <c r="K12" s="18" t="s">
        <v>96</v>
      </c>
      <c r="L12" s="23">
        <v>2995.44</v>
      </c>
      <c r="M12" s="23">
        <f t="shared" si="1"/>
        <v>249.62</v>
      </c>
      <c r="N12" s="22"/>
      <c r="O12" s="15"/>
    </row>
    <row r="13" spans="1:15" s="16" customFormat="1" ht="74.25" customHeight="1" x14ac:dyDescent="0.2">
      <c r="A13" s="39">
        <v>11</v>
      </c>
      <c r="B13" s="10" t="s">
        <v>98</v>
      </c>
      <c r="C13" s="7">
        <v>9400443</v>
      </c>
      <c r="D13" s="7" t="s">
        <v>100</v>
      </c>
      <c r="E13" s="7" t="s">
        <v>103</v>
      </c>
      <c r="F13" s="33" t="s">
        <v>99</v>
      </c>
      <c r="G13" s="11">
        <v>45287</v>
      </c>
      <c r="H13" s="12">
        <v>45287</v>
      </c>
      <c r="I13" s="12">
        <v>45652</v>
      </c>
      <c r="J13" s="18" t="s">
        <v>101</v>
      </c>
      <c r="K13" s="18" t="s">
        <v>102</v>
      </c>
      <c r="L13" s="23">
        <v>494631.72</v>
      </c>
      <c r="M13" s="23">
        <f t="shared" si="1"/>
        <v>41219.31</v>
      </c>
      <c r="N13" s="22"/>
      <c r="O13" s="15"/>
    </row>
    <row r="14" spans="1:15" s="16" customFormat="1" ht="57.75" customHeight="1" x14ac:dyDescent="0.2">
      <c r="A14" s="39">
        <v>12</v>
      </c>
      <c r="B14" s="10" t="s">
        <v>49</v>
      </c>
      <c r="C14" s="17" t="s">
        <v>55</v>
      </c>
      <c r="D14" s="7" t="s">
        <v>50</v>
      </c>
      <c r="E14" s="7" t="s">
        <v>51</v>
      </c>
      <c r="F14" s="33" t="s">
        <v>52</v>
      </c>
      <c r="G14" s="11">
        <v>44713</v>
      </c>
      <c r="H14" s="11">
        <v>45292</v>
      </c>
      <c r="I14" s="11">
        <v>45657</v>
      </c>
      <c r="J14" s="11" t="s">
        <v>53</v>
      </c>
      <c r="K14" s="11" t="s">
        <v>82</v>
      </c>
      <c r="L14" s="13">
        <v>36350.629999999997</v>
      </c>
      <c r="M14" s="13">
        <f t="shared" si="1"/>
        <v>3029.2191666666663</v>
      </c>
      <c r="N14" s="14"/>
      <c r="O14" s="7"/>
    </row>
    <row r="15" spans="1:15" s="16" customFormat="1" ht="74.25" customHeight="1" x14ac:dyDescent="0.2">
      <c r="A15" s="39">
        <v>13</v>
      </c>
      <c r="B15" s="10" t="s">
        <v>105</v>
      </c>
      <c r="C15" s="7">
        <v>9409779</v>
      </c>
      <c r="D15" s="7" t="s">
        <v>109</v>
      </c>
      <c r="E15" s="7" t="s">
        <v>107</v>
      </c>
      <c r="F15" s="33" t="s">
        <v>104</v>
      </c>
      <c r="G15" s="11">
        <v>45295</v>
      </c>
      <c r="H15" s="12" t="s">
        <v>108</v>
      </c>
      <c r="I15" s="12">
        <v>45660</v>
      </c>
      <c r="J15" s="18" t="s">
        <v>110</v>
      </c>
      <c r="K15" s="18" t="s">
        <v>106</v>
      </c>
      <c r="L15" s="23">
        <v>69.12</v>
      </c>
      <c r="M15" s="23">
        <f t="shared" si="1"/>
        <v>5.7600000000000007</v>
      </c>
      <c r="N15" s="14"/>
      <c r="O15" s="7"/>
    </row>
    <row r="16" spans="1:15" s="16" customFormat="1" ht="47.25" customHeight="1" x14ac:dyDescent="0.2">
      <c r="A16" s="39">
        <v>14</v>
      </c>
      <c r="B16" s="10" t="s">
        <v>13</v>
      </c>
      <c r="C16" s="7">
        <v>9382042</v>
      </c>
      <c r="D16" s="7" t="s">
        <v>30</v>
      </c>
      <c r="E16" s="7" t="s">
        <v>29</v>
      </c>
      <c r="F16" s="33" t="s">
        <v>91</v>
      </c>
      <c r="G16" s="11">
        <v>45019</v>
      </c>
      <c r="H16" s="11">
        <v>45019</v>
      </c>
      <c r="I16" s="11">
        <v>45749</v>
      </c>
      <c r="J16" s="11" t="s">
        <v>87</v>
      </c>
      <c r="K16" s="11" t="s">
        <v>88</v>
      </c>
      <c r="L16" s="13">
        <v>21360</v>
      </c>
      <c r="M16" s="13">
        <f>L16/24</f>
        <v>890</v>
      </c>
      <c r="N16" s="14"/>
      <c r="O16" s="15"/>
    </row>
    <row r="17" spans="1:15" s="16" customFormat="1" ht="57.75" x14ac:dyDescent="0.2">
      <c r="A17" s="39">
        <v>15</v>
      </c>
      <c r="B17" s="10" t="s">
        <v>5</v>
      </c>
      <c r="C17" s="17" t="s">
        <v>39</v>
      </c>
      <c r="D17" s="18" t="s">
        <v>31</v>
      </c>
      <c r="E17" s="7" t="s">
        <v>32</v>
      </c>
      <c r="F17" s="33" t="s">
        <v>38</v>
      </c>
      <c r="G17" s="11">
        <v>45021</v>
      </c>
      <c r="H17" s="11">
        <v>45387</v>
      </c>
      <c r="I17" s="11">
        <v>45751</v>
      </c>
      <c r="J17" s="11" t="s">
        <v>86</v>
      </c>
      <c r="K17" s="11" t="s">
        <v>111</v>
      </c>
      <c r="L17" s="19">
        <v>17646.48</v>
      </c>
      <c r="M17" s="20">
        <f>L17/12</f>
        <v>1470.54</v>
      </c>
      <c r="N17" s="30"/>
      <c r="O17" s="15"/>
    </row>
    <row r="18" spans="1:15" s="16" customFormat="1" ht="51.75" customHeight="1" x14ac:dyDescent="0.2">
      <c r="A18" s="39">
        <v>16</v>
      </c>
      <c r="B18" s="10" t="s">
        <v>5</v>
      </c>
      <c r="C18" s="9">
        <v>9386341</v>
      </c>
      <c r="D18" s="18" t="s">
        <v>33</v>
      </c>
      <c r="E18" s="7" t="s">
        <v>34</v>
      </c>
      <c r="F18" s="33" t="s">
        <v>35</v>
      </c>
      <c r="G18" s="11">
        <v>45067</v>
      </c>
      <c r="H18" s="11">
        <v>45433</v>
      </c>
      <c r="I18" s="11">
        <v>45797</v>
      </c>
      <c r="J18" s="11" t="s">
        <v>36</v>
      </c>
      <c r="K18" s="11" t="s">
        <v>37</v>
      </c>
      <c r="L18" s="19">
        <v>75638.02</v>
      </c>
      <c r="M18" s="20">
        <f>L18/8</f>
        <v>9454.7525000000005</v>
      </c>
      <c r="N18" s="32"/>
      <c r="O18" s="15"/>
    </row>
    <row r="19" spans="1:15" s="16" customFormat="1" ht="52.5" customHeight="1" x14ac:dyDescent="0.2">
      <c r="A19" s="39">
        <v>17</v>
      </c>
      <c r="B19" s="34" t="s">
        <v>6</v>
      </c>
      <c r="C19" s="7">
        <v>9344138</v>
      </c>
      <c r="D19" s="7" t="s">
        <v>20</v>
      </c>
      <c r="E19" s="7" t="s">
        <v>7</v>
      </c>
      <c r="F19" s="33" t="s">
        <v>16</v>
      </c>
      <c r="G19" s="11">
        <v>43979</v>
      </c>
      <c r="H19" s="12">
        <v>43979</v>
      </c>
      <c r="I19" s="12">
        <v>45804</v>
      </c>
      <c r="J19" s="11" t="s">
        <v>87</v>
      </c>
      <c r="K19" s="11" t="s">
        <v>88</v>
      </c>
      <c r="L19" s="19">
        <v>138629.34</v>
      </c>
      <c r="M19" s="19">
        <f>L19/60</f>
        <v>2310.489</v>
      </c>
      <c r="N19" s="14"/>
      <c r="O19" s="15"/>
    </row>
    <row r="20" spans="1:15" s="16" customFormat="1" ht="120.75" customHeight="1" x14ac:dyDescent="0.2">
      <c r="A20" s="39">
        <v>18</v>
      </c>
      <c r="B20" s="24" t="s">
        <v>61</v>
      </c>
      <c r="C20" s="25" t="s">
        <v>64</v>
      </c>
      <c r="D20" s="8" t="s">
        <v>62</v>
      </c>
      <c r="E20" s="18" t="s">
        <v>65</v>
      </c>
      <c r="F20" s="26" t="s">
        <v>63</v>
      </c>
      <c r="G20" s="11">
        <v>44409</v>
      </c>
      <c r="H20" s="27">
        <v>44409</v>
      </c>
      <c r="I20" s="27">
        <v>46234</v>
      </c>
      <c r="J20" s="27" t="s">
        <v>112</v>
      </c>
      <c r="K20" s="27" t="s">
        <v>113</v>
      </c>
      <c r="L20" s="19">
        <v>1469419.33</v>
      </c>
      <c r="M20" s="28">
        <f>L20/35</f>
        <v>41983.409428571431</v>
      </c>
      <c r="N20" s="14"/>
      <c r="O20" s="11"/>
    </row>
    <row r="21" spans="1:15" x14ac:dyDescent="0.2">
      <c r="L21" s="40">
        <f>SUM(L3:L20)</f>
        <v>3020715.89</v>
      </c>
      <c r="M21" s="40">
        <f>SUM(M3:M20)</f>
        <v>143112.86759523809</v>
      </c>
    </row>
    <row r="22" spans="1:15" x14ac:dyDescent="0.2">
      <c r="L22" s="29"/>
    </row>
  </sheetData>
  <autoFilter ref="A2:N19" xr:uid="{00000000-0009-0000-0000-000000000000}"/>
  <mergeCells count="1">
    <mergeCell ref="A1:O1"/>
  </mergeCells>
  <conditionalFormatting sqref="C3">
    <cfRule type="duplicateValues" dxfId="3" priority="33" stopIfTrue="1"/>
  </conditionalFormatting>
  <conditionalFormatting sqref="C4">
    <cfRule type="duplicateValues" dxfId="2" priority="1" stopIfTrue="1"/>
  </conditionalFormatting>
  <conditionalFormatting sqref="C5">
    <cfRule type="duplicateValues" dxfId="1" priority="3" stopIfTrue="1"/>
  </conditionalFormatting>
  <conditionalFormatting sqref="C14">
    <cfRule type="duplicateValues" dxfId="0" priority="9" stopIfTrue="1"/>
  </conditionalFormatting>
  <pageMargins left="0.51181102362204722" right="0.51181102362204722" top="0.78740157480314965" bottom="0.78740157480314965" header="0.31496062992125984" footer="0.31496062992125984"/>
  <pageSetup paperSize="9" scale="5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Contratos vigentes SCC</vt:lpstr>
      <vt:lpstr>Contratos vigentes SCC!Print_Area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Aparecida Gomes Diniz (SEGOV)</dc:creator>
  <cp:lastModifiedBy>Eudo Gilberto Fernandes Ferreira (SEGOV)</cp:lastModifiedBy>
  <cp:lastPrinted>2023-09-28T12:34:23Z</cp:lastPrinted>
  <dcterms:created xsi:type="dcterms:W3CDTF">2021-02-01T19:33:39Z</dcterms:created>
  <dcterms:modified xsi:type="dcterms:W3CDTF">2024-06-27T12:39:27Z</dcterms:modified>
</cp:coreProperties>
</file>